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TERCER TRIMESTRE 2025\DIGITAL\"/>
    </mc:Choice>
  </mc:AlternateContent>
  <xr:revisionPtr revIDLastSave="0" documentId="13_ncr:1_{0A0B2609-09D6-4475-82AA-49AC0E78ED46}" xr6:coauthVersionLast="47" xr6:coauthVersionMax="47" xr10:uidLastSave="{00000000-0000-0000-0000-000000000000}"/>
  <bookViews>
    <workbookView xWindow="-120" yWindow="-120" windowWidth="29040" windowHeight="1572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ACT!$A$1:$E$223</definedName>
    <definedName name="_xlnm.Print_Area" localSheetId="6">Conciliacion_Eg!$A$1:$C$52</definedName>
    <definedName name="_xlnm.Print_Area" localSheetId="5">Conciliacion_Ig!$A$1:$C$32</definedName>
    <definedName name="_xlnm.Print_Area" localSheetId="4">EFE!$A$1:$E$150</definedName>
    <definedName name="_xlnm.Print_Area" localSheetId="2">ESF!$A$1:$J$183</definedName>
    <definedName name="_xlnm.Print_Area" localSheetId="7">Memoria!$A$1:$J$70</definedName>
    <definedName name="_xlnm.Print_Area" localSheetId="0">'Notas a los Edos Financieros'!$A$1:$D$53</definedName>
    <definedName name="_xlnm.Print_Area" localSheetId="3">VHP!$A$1:$E$40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<sst xmlns="http://schemas.openxmlformats.org/spreadsheetml/2006/main" count="856" uniqueCount="600">
  <si>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</si>
  <si>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</si>
  <si>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</si>
  <si>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</si>
  <si>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</si>
  <si>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</si>
  <si>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</si>
  <si>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</si>
  <si>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</si>
  <si>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</si>
  <si>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</si>
  <si>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</si>
  <si>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</si>
  <si>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</si>
  <si>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</si>
  <si>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</si>
  <si>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</si>
  <si>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</si>
  <si>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</si>
  <si>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</si>
  <si>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</si>
  <si>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</si>
  <si>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</si>
  <si>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</si>
  <si>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</si>
  <si>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</si>
  <si>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</si>
  <si>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</si>
  <si>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</si>
  <si>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</si>
  <si>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</si>
  <si>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</si>
  <si>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</si>
  <si>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</si>
  <si>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</si>
  <si>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</si>
  <si>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</si>
  <si>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</si>
  <si>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</si>
  <si>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</si>
  <si>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</si>
  <si>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</si>
  <si>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</si>
  <si>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</si>
  <si>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</si>
  <si>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</si>
  <si>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</si>
  <si>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</si>
  <si>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</si>
  <si>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</si>
  <si>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</si>
  <si>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</si>
  <si>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</si>
  <si>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</si>
  <si>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</si>
  <si>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</si>
  <si>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</si>
  <si>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</si>
  <si>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</si>
  <si>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</si>
  <si>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</si>
  <si>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</si>
  <si>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</si>
  <si>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</si>
  <si>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</si>
  <si>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</si>
  <si>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</si>
  <si>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</si>
  <si>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</si>
  <si>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</si>
  <si>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</si>
  <si>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</si>
  <si>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</si>
  <si>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</si>
  <si>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</si>
  <si>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</si>
  <si>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</si>
  <si>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</si>
  <si>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</si>
  <si>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</si>
  <si>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</si>
  <si>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</si>
  <si>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</si>
  <si>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</si>
  <si>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</si>
  <si>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</si>
  <si>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</si>
  <si>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</si>
  <si>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</si>
  <si>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</si>
  <si>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</si>
  <si>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</si>
  <si>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</si>
  <si>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</si>
  <si>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</si>
  <si>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</si>
  <si>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</si>
  <si>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</si>
  <si>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</si>
  <si>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</si>
  <si>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</si>
  <si>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</si>
  <si>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</si>
  <si>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</si>
  <si>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</si>
  <si>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</si>
  <si>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</si>
  <si>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</si>
  <si>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</si>
  <si>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</si>
  <si>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</si>
  <si>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</si>
  <si>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</si>
  <si>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</si>
  <si>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</si>
  <si>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</si>
  <si>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</si>
  <si>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</si>
  <si>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</si>
  <si>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</si>
  <si>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</si>
  <si>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</si>
  <si>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</si>
  <si>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</si>
  <si>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</si>
  <si>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</si>
  <si>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</si>
  <si>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</si>
  <si>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</si>
  <si>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</si>
  <si>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</si>
  <si>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</si>
  <si>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</si>
  <si>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</si>
  <si>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</si>
  <si>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</si>
  <si>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</si>
  <si>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</si>
  <si>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</si>
  <si>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</si>
  <si>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</si>
  <si>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</si>
  <si>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</si>
  <si>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</si>
  <si>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</si>
  <si>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</si>
  <si>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</si>
  <si>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</si>
  <si>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</si>
  <si>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</si>
  <si>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</si>
  <si>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</si>
  <si>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</si>
  <si>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</si>
  <si>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</si>
  <si>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</si>
  <si>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</si>
  <si>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</si>
  <si>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</si>
  <si>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</si>
  <si>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</si>
  <si>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</si>
  <si>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</si>
  <si>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</si>
  <si>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</si>
  <si>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</si>
  <si>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</si>
  <si>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</si>
  <si>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</si>
  <si>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</si>
  <si>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</si>
  <si>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</si>
  <si>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</si>
  <si>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</si>
  <si>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</si>
  <si>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</si>
  <si>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</si>
  <si>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</si>
  <si>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</si>
  <si>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</si>
  <si>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</si>
  <si>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</si>
  <si>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</si>
  <si>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</si>
  <si>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</si>
  <si>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</si>
  <si>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</si>
  <si>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</si>
  <si>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</si>
  <si>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</si>
  <si>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</si>
  <si>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</si>
  <si>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</si>
  <si>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</si>
  <si>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</si>
  <si>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</si>
  <si>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</si>
  <si>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</si>
  <si>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</si>
  <si>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</si>
  <si>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</si>
  <si>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</si>
  <si>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</si>
  <si>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</si>
  <si>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</si>
  <si>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</si>
  <si>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</si>
  <si>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</si>
  <si>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</si>
  <si>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</si>
  <si>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</si>
  <si>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</si>
  <si>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</si>
  <si>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</si>
  <si>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</si>
  <si>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</si>
  <si>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</si>
  <si>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</si>
  <si>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</si>
  <si>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</si>
  <si>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</si>
  <si>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</si>
  <si>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</si>
  <si>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</si>
  <si>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</si>
  <si>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</si>
  <si>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</si>
  <si>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</si>
  <si>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</si>
  <si>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</si>
  <si>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</si>
  <si>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</si>
  <si>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</si>
  <si>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</si>
  <si>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</si>
  <si>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</si>
  <si>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</si>
  <si>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</si>
  <si>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</si>
  <si>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</si>
  <si>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</si>
  <si>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</si>
  <si>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</si>
  <si>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</si>
  <si>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</si>
  <si>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</si>
  <si>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</si>
  <si>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</si>
  <si>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</si>
  <si>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</si>
  <si>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</si>
  <si>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</si>
  <si>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</si>
  <si>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</si>
  <si>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</si>
  <si>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</si>
  <si>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</si>
  <si>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</si>
  <si>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</si>
  <si>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</si>
  <si>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</si>
  <si>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</si>
  <si>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</si>
  <si>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</si>
  <si>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</si>
  <si>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</si>
  <si>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</si>
  <si>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</si>
  <si>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</si>
  <si>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</si>
  <si>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</si>
  <si>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</si>
  <si>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</si>
  <si>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</si>
  <si>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</si>
  <si>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</si>
  <si>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</si>
  <si>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</si>
  <si>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</si>
  <si>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</si>
  <si>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</si>
  <si>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</si>
  <si>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</si>
  <si>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</si>
  <si>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</si>
  <si>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</si>
  <si>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</si>
  <si>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</si>
  <si>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</si>
  <si>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</si>
  <si>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</si>
  <si>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</si>
  <si>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</si>
  <si>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</si>
  <si>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</si>
  <si>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</si>
  <si>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</si>
  <si>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</si>
  <si>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</si>
  <si>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</si>
  <si>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</si>
  <si>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</si>
  <si>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</si>
  <si>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</si>
  <si>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</si>
  <si>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</si>
  <si>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</si>
  <si>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</si>
  <si>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</si>
  <si>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</si>
  <si>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</si>
  <si>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</si>
  <si>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</si>
  <si>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</si>
  <si>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</si>
  <si>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</si>
  <si>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</si>
  <si>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</si>
  <si>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</si>
  <si>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</si>
  <si>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</si>
  <si>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</si>
  <si>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</si>
  <si>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</si>
  <si>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</si>
  <si>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</si>
  <si>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</si>
  <si>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</si>
  <si>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</si>
  <si>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</si>
  <si>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</si>
  <si>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</si>
  <si>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</si>
  <si>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</si>
  <si>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</si>
  <si>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</si>
  <si>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</si>
  <si>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</si>
  <si>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</si>
  <si>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</si>
  <si>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</si>
  <si>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</si>
  <si>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</si>
  <si>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</si>
  <si>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</si>
  <si>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</si>
  <si>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</si>
  <si>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</si>
  <si>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</si>
  <si>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</si>
  <si>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</si>
  <si>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</si>
  <si>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</si>
  <si>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</si>
  <si>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</si>
  <si>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</si>
  <si>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</si>
  <si>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</si>
  <si>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</si>
  <si>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</si>
  <si>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</si>
  <si>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</si>
  <si>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</si>
  <si>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</si>
  <si>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</si>
  <si>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</si>
  <si>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</si>
  <si>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</si>
  <si>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</si>
  <si>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</si>
  <si>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</si>
  <si>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</si>
  <si>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</si>
  <si>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</si>
  <si>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</si>
  <si>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</si>
  <si>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</si>
  <si>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</si>
  <si>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</si>
  <si>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</si>
  <si>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</si>
  <si>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</si>
  <si>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</si>
  <si>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</si>
  <si>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</si>
  <si>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</si>
  <si>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</si>
  <si>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</si>
  <si>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</si>
  <si>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</si>
  <si>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</si>
  <si>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</si>
  <si>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</si>
  <si>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</si>
  <si>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</si>
  <si>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</si>
  <si>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</si>
  <si>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</si>
  <si>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</si>
  <si>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</si>
  <si>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</si>
  <si>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</si>
  <si>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</si>
  <si>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</si>
  <si>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</si>
  <si>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</si>
  <si>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</si>
  <si>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</si>
  <si>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</si>
  <si>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</si>
  <si>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</si>
  <si>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</si>
  <si>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</si>
  <si>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</si>
  <si>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</si>
  <si>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</si>
  <si>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</si>
  <si>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</si>
  <si>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</si>
  <si>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</si>
  <si>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</si>
  <si>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</si>
  <si>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</si>
  <si>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</si>
  <si>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</si>
  <si>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</si>
  <si>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</si>
  <si>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</si>
  <si>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</si>
  <si>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</si>
  <si>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</si>
  <si>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</si>
  <si>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</si>
  <si>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</si>
  <si>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</si>
  <si>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</si>
  <si>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</si>
  <si>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</si>
  <si>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</si>
  <si>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</si>
  <si>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</si>
  <si>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</si>
  <si>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</si>
  <si>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</si>
  <si>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</si>
  <si>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</si>
  <si>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</si>
  <si>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</si>
  <si>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</si>
  <si>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</si>
  <si>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</si>
  <si>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</si>
  <si>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</si>
  <si>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</si>
  <si>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</si>
  <si>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</si>
  <si>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</si>
  <si>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</si>
  <si>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</si>
  <si>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</si>
  <si>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</si>
  <si>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</si>
  <si>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</si>
  <si>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</si>
  <si>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</si>
  <si>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</si>
  <si>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</si>
  <si>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</si>
  <si>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</si>
  <si>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</si>
  <si>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</si>
  <si>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</si>
  <si>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</si>
  <si>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</si>
  <si>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</si>
  <si>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</si>
  <si>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</si>
  <si>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</si>
  <si>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</si>
  <si>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</si>
  <si>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</si>
  <si>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</si>
  <si>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</si>
  <si>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</si>
  <si>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</si>
  <si>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</si>
  <si>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</si>
  <si>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</si>
  <si>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</si>
  <si>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</si>
  <si>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</si>
  <si>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</si>
  <si>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</si>
  <si>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</si>
  <si>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</si>
  <si>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</si>
  <si>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</si>
  <si>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</si>
  <si>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</si>
  <si>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</si>
  <si>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</si>
  <si>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</si>
  <si>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</si>
  <si>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</si>
  <si>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</si>
  <si>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</si>
  <si>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</si>
  <si>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</si>
  <si>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</si>
  <si>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</si>
  <si>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</si>
  <si>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</si>
  <si>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</si>
  <si>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</si>
  <si>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</si>
  <si>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</si>
  <si>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</si>
  <si>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</si>
  <si>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</si>
  <si>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</si>
  <si>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</si>
  <si>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</si>
  <si>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</si>
  <si>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</si>
  <si>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</si>
  <si>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</si>
  <si>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</si>
  <si>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</si>
  <si>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</si>
  <si>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</si>
  <si>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</si>
  <si>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</si>
  <si>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</si>
  <si>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</si>
  <si>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</si>
  <si>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</si>
  <si>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</si>
  <si>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</si>
  <si>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</si>
  <si>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</si>
  <si>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</si>
  <si>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</si>
  <si>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</si>
  <si>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</si>
  <si>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</si>
  <si>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</si>
  <si>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</si>
  <si>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</si>
  <si>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</si>
  <si>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</si>
  <si>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</si>
  <si>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</si>
  <si>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</si>
  <si>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</si>
  <si>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</si>
  <si>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</si>
  <si>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</si>
  <si>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</si>
  <si>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</si>
  <si>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</si>
  <si>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</si>
  <si>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</si>
  <si>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</si>
  <si>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</si>
  <si>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</si>
  <si>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</si>
  <si>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</si>
  <si>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</si>
  <si>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</si>
  <si>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</si>
  <si>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</si>
  <si>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</si>
  <si>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</si>
  <si>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</si>
  <si>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</si>
  <si>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</si>
  <si>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</si>
  <si>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</si>
  <si>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</si>
  <si>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</si>
  <si>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</si>
  <si>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</si>
  <si>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</si>
  <si>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</si>
  <si>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</si>
  <si>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</si>
  <si>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</si>
  <si>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</si>
  <si>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</si>
  <si>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</si>
  <si>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</si>
  <si>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</si>
  <si>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</si>
  <si>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</si>
  <si>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</si>
  <si>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</si>
  <si>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DEL MUNICIPIO DE SAN FELIPE, GTO.</t>
  </si>
  <si>
    <t>Del 1 de Enero al 30 de Septiembre de 2025</t>
  </si>
  <si>
    <t xml:space="preserve">Bajo protesta de decir verdad declaramos que los Estados Financieros y sus notas, son razonablemente </t>
  </si>
  <si>
    <t>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</si>
</sst>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523874</xdr:colOff>
      <xdr:row>47</xdr:row>
      <xdr:rowOff>95249</xdr:rowOff>
    </xdr:from>
    <xdr:to>
      <xdr:col>3</xdr:col>
      <xdr:colOff>104774</xdr:colOff>
      <xdr:row>54</xdr:row>
      <xdr:rowOff>76199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4907FC-C92C-4A1A-9EE8-A88315972139}"/>
            </a:ext>
          </a:extLst>
        </xdr:cNvPr>
        <xdr:cNvSpPr txBox="1"/>
      </xdr:nvSpPr>
      <xdr:spPr>
        <a:xfrm>
          <a:off x="523874" y="7096124"/>
          <a:ext cx="601027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216</xdr:row>
      <xdr:rowOff>76200</xdr:rowOff>
    </xdr:from>
    <xdr:to>
      <xdr:col>3</xdr:col>
      <xdr:colOff>90280</xdr:colOff>
      <xdr:row>222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AA5C6E2-B849-4CF4-847D-9B3297FB4874}"/>
            </a:ext>
          </a:extLst>
        </xdr:cNvPr>
        <xdr:cNvSpPr txBox="1"/>
      </xdr:nvSpPr>
      <xdr:spPr>
        <a:xfrm>
          <a:off x="1219200" y="33318450"/>
          <a:ext cx="611008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176</xdr:row>
      <xdr:rowOff>104775</xdr:rowOff>
    </xdr:from>
    <xdr:to>
      <xdr:col>4</xdr:col>
      <xdr:colOff>266700</xdr:colOff>
      <xdr:row>182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4090625-E14E-4D0A-BF3C-F4AE0DD0079A}"/>
            </a:ext>
          </a:extLst>
        </xdr:cNvPr>
        <xdr:cNvSpPr txBox="1"/>
      </xdr:nvSpPr>
      <xdr:spPr>
        <a:xfrm>
          <a:off x="1438275" y="25631775"/>
          <a:ext cx="6172200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523874</xdr:colOff>
      <xdr:row>33</xdr:row>
      <xdr:rowOff>0</xdr:rowOff>
    </xdr:from>
    <xdr:to>
      <xdr:col>4</xdr:col>
      <xdr:colOff>552450</xdr:colOff>
      <xdr:row>39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4397AA0-90B3-434D-9773-0280907F881C}"/>
            </a:ext>
          </a:extLst>
        </xdr:cNvPr>
        <xdr:cNvSpPr txBox="1"/>
      </xdr:nvSpPr>
      <xdr:spPr>
        <a:xfrm>
          <a:off x="1190624" y="5095875"/>
          <a:ext cx="5867401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143</xdr:row>
      <xdr:rowOff>95249</xdr:rowOff>
    </xdr:from>
    <xdr:to>
      <xdr:col>4</xdr:col>
      <xdr:colOff>228600</xdr:colOff>
      <xdr:row>149</xdr:row>
      <xdr:rowOff>142874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819545-F1C8-4B65-8A32-96D87A7F8EE0}"/>
            </a:ext>
          </a:extLst>
        </xdr:cNvPr>
        <xdr:cNvSpPr txBox="1"/>
      </xdr:nvSpPr>
      <xdr:spPr>
        <a:xfrm>
          <a:off x="866775" y="20907374"/>
          <a:ext cx="6381750" cy="90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38099</xdr:rowOff>
    </xdr:from>
    <xdr:to>
      <xdr:col>3</xdr:col>
      <xdr:colOff>485775</xdr:colOff>
      <xdr:row>31</xdr:row>
      <xdr:rowOff>123824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C8363BF-6C9F-4451-BCC6-0D5F3CAD8B9B}"/>
            </a:ext>
          </a:extLst>
        </xdr:cNvPr>
        <xdr:cNvSpPr txBox="1"/>
      </xdr:nvSpPr>
      <xdr:spPr>
        <a:xfrm>
          <a:off x="0" y="4038599"/>
          <a:ext cx="609600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76199</xdr:rowOff>
    </xdr:from>
    <xdr:to>
      <xdr:col>3</xdr:col>
      <xdr:colOff>542925</xdr:colOff>
      <xdr:row>50</xdr:row>
      <xdr:rowOff>142874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6FE7A90-A11A-4B14-BE00-BB15F52C9C3B}"/>
            </a:ext>
          </a:extLst>
        </xdr:cNvPr>
        <xdr:cNvSpPr txBox="1"/>
      </xdr:nvSpPr>
      <xdr:spPr>
        <a:xfrm>
          <a:off x="0" y="6781799"/>
          <a:ext cx="6096000" cy="923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61</xdr:row>
      <xdr:rowOff>140804</xdr:rowOff>
    </xdr:from>
    <xdr:to>
      <xdr:col>3</xdr:col>
      <xdr:colOff>364434</xdr:colOff>
      <xdr:row>68</xdr:row>
      <xdr:rowOff>107673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DB9D078-35BF-4564-9F07-C02F29E02BC5}"/>
            </a:ext>
          </a:extLst>
        </xdr:cNvPr>
        <xdr:cNvSpPr txBox="1"/>
      </xdr:nvSpPr>
      <xdr:spPr>
        <a:xfrm>
          <a:off x="670891" y="9028043"/>
          <a:ext cx="609600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17" activePane="bottomLeft" state="frozen"/>
      <selection activeCell="A14" sqref="A14:B14"/>
      <selection pane="bottomLeft" sqref="A1:D53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107">
        <v>3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25" right="0.25" top="0.75" bottom="0.75" header="0.3" footer="0.3"/>
  <pageSetup scale="83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27" zoomScaleNormal="100" workbookViewId="0">
      <selection activeCell="B21" sqref="B21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597</v>
      </c>
      <c r="B3" s="165"/>
      <c r="C3" s="165"/>
      <c r="D3" s="10" t="s">
        <v>500</v>
      </c>
      <c r="E3" s="18">
        <v>3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16767596.720000001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837217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837217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837217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15865059.720000001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15865059.720000001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15865059.720000001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65320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65320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65320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12313980.840000002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10468674.550000001</v>
      </c>
      <c r="D95" s="112">
        <f>C95/$C$94</f>
        <v>0.85014543111795193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9355064.7400000002</v>
      </c>
      <c r="D96" s="112">
        <f t="shared" ref="D96:D159" si="0">C96/$C$94</f>
        <v>0.75971084099883979</v>
      </c>
      <c r="E96" s="41"/>
    </row>
    <row r="97" spans="1:5" x14ac:dyDescent="0.2">
      <c r="A97" s="43">
        <v>5111</v>
      </c>
      <c r="B97" s="41" t="s">
        <v>280</v>
      </c>
      <c r="C97" s="142">
        <v>6138522.0899999999</v>
      </c>
      <c r="D97" s="44">
        <f t="shared" si="0"/>
        <v>0.49850021449278126</v>
      </c>
      <c r="E97" s="41"/>
    </row>
    <row r="98" spans="1:5" x14ac:dyDescent="0.2">
      <c r="A98" s="43">
        <v>5112</v>
      </c>
      <c r="B98" s="41" t="s">
        <v>281</v>
      </c>
      <c r="C98" s="142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2">
        <v>84643.03</v>
      </c>
      <c r="D99" s="44">
        <f t="shared" si="0"/>
        <v>6.8737340994595849E-3</v>
      </c>
      <c r="E99" s="41"/>
    </row>
    <row r="100" spans="1:5" x14ac:dyDescent="0.2">
      <c r="A100" s="43">
        <v>5114</v>
      </c>
      <c r="B100" s="41" t="s">
        <v>283</v>
      </c>
      <c r="C100" s="142">
        <v>1632299.34</v>
      </c>
      <c r="D100" s="44">
        <f t="shared" si="0"/>
        <v>0.13255659247882992</v>
      </c>
      <c r="E100" s="41"/>
    </row>
    <row r="101" spans="1:5" x14ac:dyDescent="0.2">
      <c r="A101" s="43">
        <v>5115</v>
      </c>
      <c r="B101" s="41" t="s">
        <v>284</v>
      </c>
      <c r="C101" s="142">
        <v>1499600.28</v>
      </c>
      <c r="D101" s="44">
        <f t="shared" si="0"/>
        <v>0.12178029992776891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463060.07999999996</v>
      </c>
      <c r="D103" s="112">
        <f t="shared" si="0"/>
        <v>3.7604417776566874E-2</v>
      </c>
      <c r="E103" s="41"/>
    </row>
    <row r="104" spans="1:5" x14ac:dyDescent="0.2">
      <c r="A104" s="43">
        <v>5121</v>
      </c>
      <c r="B104" s="41" t="s">
        <v>287</v>
      </c>
      <c r="C104" s="142">
        <v>100621.12</v>
      </c>
      <c r="D104" s="44">
        <f t="shared" si="0"/>
        <v>8.1712909340534573E-3</v>
      </c>
      <c r="E104" s="41"/>
    </row>
    <row r="105" spans="1:5" x14ac:dyDescent="0.2">
      <c r="A105" s="43">
        <v>5122</v>
      </c>
      <c r="B105" s="41" t="s">
        <v>288</v>
      </c>
      <c r="C105" s="142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289</v>
      </c>
      <c r="C106" s="142">
        <v>1965.46</v>
      </c>
      <c r="D106" s="44">
        <f t="shared" si="0"/>
        <v>1.5961207228904538E-4</v>
      </c>
      <c r="E106" s="41"/>
    </row>
    <row r="107" spans="1:5" x14ac:dyDescent="0.2">
      <c r="A107" s="43">
        <v>5124</v>
      </c>
      <c r="B107" s="41" t="s">
        <v>290</v>
      </c>
      <c r="C107" s="142">
        <v>965</v>
      </c>
      <c r="D107" s="44">
        <f t="shared" si="0"/>
        <v>7.8366209314322753E-5</v>
      </c>
      <c r="E107" s="41"/>
    </row>
    <row r="108" spans="1:5" x14ac:dyDescent="0.2">
      <c r="A108" s="43">
        <v>5125</v>
      </c>
      <c r="B108" s="41" t="s">
        <v>291</v>
      </c>
      <c r="C108" s="142">
        <v>4312.92</v>
      </c>
      <c r="D108" s="44">
        <f t="shared" si="0"/>
        <v>3.5024579427557397E-4</v>
      </c>
      <c r="E108" s="41"/>
    </row>
    <row r="109" spans="1:5" x14ac:dyDescent="0.2">
      <c r="A109" s="43">
        <v>5126</v>
      </c>
      <c r="B109" s="41" t="s">
        <v>292</v>
      </c>
      <c r="C109" s="142">
        <v>189320.61</v>
      </c>
      <c r="D109" s="44">
        <f t="shared" si="0"/>
        <v>1.537444409406763E-2</v>
      </c>
      <c r="E109" s="41"/>
    </row>
    <row r="110" spans="1:5" x14ac:dyDescent="0.2">
      <c r="A110" s="43">
        <v>5127</v>
      </c>
      <c r="B110" s="41" t="s">
        <v>293</v>
      </c>
      <c r="C110" s="142">
        <v>92789.119999999995</v>
      </c>
      <c r="D110" s="44">
        <f t="shared" si="0"/>
        <v>7.5352659067479903E-3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73085.850000000006</v>
      </c>
      <c r="D112" s="44">
        <f t="shared" si="0"/>
        <v>5.935192765818856E-3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650549.73</v>
      </c>
      <c r="D113" s="112">
        <f t="shared" si="0"/>
        <v>5.283017234254523E-2</v>
      </c>
      <c r="E113" s="41"/>
    </row>
    <row r="114" spans="1:5" x14ac:dyDescent="0.2">
      <c r="A114" s="43">
        <v>5131</v>
      </c>
      <c r="B114" s="41" t="s">
        <v>297</v>
      </c>
      <c r="C114" s="142">
        <v>65953.34</v>
      </c>
      <c r="D114" s="44">
        <f t="shared" si="0"/>
        <v>5.3559722771178188E-3</v>
      </c>
      <c r="E114" s="41"/>
    </row>
    <row r="115" spans="1:5" x14ac:dyDescent="0.2">
      <c r="A115" s="43">
        <v>5132</v>
      </c>
      <c r="B115" s="41" t="s">
        <v>298</v>
      </c>
      <c r="C115" s="142">
        <v>49661.58</v>
      </c>
      <c r="D115" s="44">
        <f t="shared" si="0"/>
        <v>4.0329427701139738E-3</v>
      </c>
      <c r="E115" s="41"/>
    </row>
    <row r="116" spans="1:5" x14ac:dyDescent="0.2">
      <c r="A116" s="43">
        <v>5133</v>
      </c>
      <c r="B116" s="41" t="s">
        <v>299</v>
      </c>
      <c r="C116" s="142">
        <v>83078.210000000006</v>
      </c>
      <c r="D116" s="44">
        <f t="shared" si="0"/>
        <v>6.7466574034396494E-3</v>
      </c>
      <c r="E116" s="41"/>
    </row>
    <row r="117" spans="1:5" x14ac:dyDescent="0.2">
      <c r="A117" s="43">
        <v>5134</v>
      </c>
      <c r="B117" s="41" t="s">
        <v>300</v>
      </c>
      <c r="C117" s="142">
        <v>123719.25</v>
      </c>
      <c r="D117" s="44">
        <f t="shared" si="0"/>
        <v>1.004705558726531E-2</v>
      </c>
      <c r="E117" s="41"/>
    </row>
    <row r="118" spans="1:5" x14ac:dyDescent="0.2">
      <c r="A118" s="43">
        <v>5135</v>
      </c>
      <c r="B118" s="41" t="s">
        <v>301</v>
      </c>
      <c r="C118" s="142">
        <v>109752.71</v>
      </c>
      <c r="D118" s="44">
        <f t="shared" si="0"/>
        <v>8.9128537250509465E-3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2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304</v>
      </c>
      <c r="C121" s="142">
        <v>27012.639999999999</v>
      </c>
      <c r="D121" s="44">
        <f t="shared" si="0"/>
        <v>2.1936561661890647E-3</v>
      </c>
      <c r="E121" s="41"/>
    </row>
    <row r="122" spans="1:5" x14ac:dyDescent="0.2">
      <c r="A122" s="43">
        <v>5139</v>
      </c>
      <c r="B122" s="41" t="s">
        <v>305</v>
      </c>
      <c r="C122" s="142">
        <v>191372</v>
      </c>
      <c r="D122" s="44">
        <f t="shared" si="0"/>
        <v>1.554103441336847E-2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1845306.2900000003</v>
      </c>
      <c r="D123" s="112">
        <f t="shared" si="0"/>
        <v>0.14985456888204807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1798288.9400000002</v>
      </c>
      <c r="D133" s="112">
        <f t="shared" si="0"/>
        <v>0.14603636008256124</v>
      </c>
      <c r="E133" s="41"/>
    </row>
    <row r="134" spans="1:5" x14ac:dyDescent="0.2">
      <c r="A134" s="43">
        <v>5241</v>
      </c>
      <c r="B134" s="41" t="s">
        <v>315</v>
      </c>
      <c r="C134" s="142">
        <v>1553095.37</v>
      </c>
      <c r="D134" s="44">
        <f t="shared" si="0"/>
        <v>0.12612455632178812</v>
      </c>
      <c r="E134" s="41"/>
    </row>
    <row r="135" spans="1:5" x14ac:dyDescent="0.2">
      <c r="A135" s="43">
        <v>5242</v>
      </c>
      <c r="B135" s="41" t="s">
        <v>316</v>
      </c>
      <c r="C135" s="142">
        <v>147000</v>
      </c>
      <c r="D135" s="44">
        <f t="shared" si="0"/>
        <v>1.1937650538036729E-2</v>
      </c>
      <c r="E135" s="41"/>
    </row>
    <row r="136" spans="1:5" x14ac:dyDescent="0.2">
      <c r="A136" s="43">
        <v>5243</v>
      </c>
      <c r="B136" s="41" t="s">
        <v>317</v>
      </c>
      <c r="C136" s="142">
        <v>98193.57</v>
      </c>
      <c r="D136" s="44">
        <f t="shared" si="0"/>
        <v>7.9741532227363774E-3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47017.35</v>
      </c>
      <c r="D138" s="112">
        <f t="shared" si="0"/>
        <v>3.818208799486811E-3</v>
      </c>
      <c r="E138" s="41"/>
    </row>
    <row r="139" spans="1:5" x14ac:dyDescent="0.2">
      <c r="A139" s="43">
        <v>5251</v>
      </c>
      <c r="B139" s="41" t="s">
        <v>319</v>
      </c>
      <c r="C139" s="142">
        <v>47017.35</v>
      </c>
      <c r="D139" s="44">
        <f t="shared" si="0"/>
        <v>3.818208799486811E-3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25" right="0.25" top="0.75" bottom="0.75" header="0.3" footer="0.3"/>
  <pageSetup scale="68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Normal="100" workbookViewId="0">
      <selection sqref="A1:J183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3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4681.5</v>
      </c>
      <c r="D15" s="144">
        <v>4681.5</v>
      </c>
      <c r="E15" s="144">
        <v>4681.5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2589.87</v>
      </c>
      <c r="D20" s="144">
        <v>2589.87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20000</v>
      </c>
      <c r="D21" s="144">
        <v>20000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1536100.07</v>
      </c>
      <c r="D23" s="144">
        <v>1536100.07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1032799.9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44">
        <v>1032799.9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6741995.5300000003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6741995.5300000003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3672855.3499999996</v>
      </c>
      <c r="D64" s="144">
        <f t="shared" ref="D64:E64" si="0">SUM(D65:D72)</f>
        <v>0</v>
      </c>
      <c r="E64" s="144">
        <f t="shared" si="0"/>
        <v>2796780.79</v>
      </c>
    </row>
    <row r="65" spans="1:9" x14ac:dyDescent="0.2">
      <c r="A65" s="16">
        <v>1241</v>
      </c>
      <c r="B65" s="14" t="s">
        <v>158</v>
      </c>
      <c r="C65" s="144">
        <v>1580334.1</v>
      </c>
      <c r="D65" s="144">
        <v>0</v>
      </c>
      <c r="E65" s="144">
        <v>1011830.62</v>
      </c>
    </row>
    <row r="66" spans="1:9" x14ac:dyDescent="0.2">
      <c r="A66" s="16">
        <v>1242</v>
      </c>
      <c r="B66" s="14" t="s">
        <v>159</v>
      </c>
      <c r="C66" s="144">
        <v>102466.65</v>
      </c>
      <c r="D66" s="144">
        <v>0</v>
      </c>
      <c r="E66" s="144">
        <v>78298.3</v>
      </c>
    </row>
    <row r="67" spans="1:9" x14ac:dyDescent="0.2">
      <c r="A67" s="16">
        <v>1243</v>
      </c>
      <c r="B67" s="14" t="s">
        <v>160</v>
      </c>
      <c r="C67" s="144">
        <v>299938.63</v>
      </c>
      <c r="D67" s="144">
        <v>0</v>
      </c>
      <c r="E67" s="144">
        <v>246388.47</v>
      </c>
    </row>
    <row r="68" spans="1:9" x14ac:dyDescent="0.2">
      <c r="A68" s="16">
        <v>1244</v>
      </c>
      <c r="B68" s="14" t="s">
        <v>161</v>
      </c>
      <c r="C68" s="144">
        <v>1660131.97</v>
      </c>
      <c r="D68" s="144">
        <v>0</v>
      </c>
      <c r="E68" s="144">
        <v>1445669.8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29984</v>
      </c>
      <c r="D70" s="144">
        <v>0</v>
      </c>
      <c r="E70" s="144">
        <v>14593.6</v>
      </c>
    </row>
    <row r="71" spans="1:9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89749.2</v>
      </c>
      <c r="D76" s="144">
        <f>SUM(D77:D81)</f>
        <v>0</v>
      </c>
      <c r="E76" s="144">
        <f>SUM(E77:E81)</f>
        <v>81869.94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82209.2</v>
      </c>
      <c r="D77" s="144">
        <v>0</v>
      </c>
      <c r="E77" s="144">
        <v>78037.11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7540</v>
      </c>
      <c r="D80" s="144">
        <v>0</v>
      </c>
      <c r="E80" s="144">
        <v>3832.83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4538530.3500000006</v>
      </c>
      <c r="D110" s="144">
        <f>SUM(D111:D119)</f>
        <v>4538530.3500000006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2723706.22</v>
      </c>
      <c r="D111" s="144">
        <f>C111</f>
        <v>2723706.22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1230578.29</v>
      </c>
      <c r="D112" s="144">
        <f t="shared" ref="D112:D119" si="1">C112</f>
        <v>1230578.29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100000</v>
      </c>
      <c r="D116" s="144">
        <f t="shared" si="1"/>
        <v>100000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516707.55</v>
      </c>
      <c r="D117" s="144">
        <f t="shared" si="1"/>
        <v>516707.55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-32461.71</v>
      </c>
      <c r="D119" s="144">
        <f t="shared" si="1"/>
        <v>-32461.71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zoomScaleNormal="100" workbookViewId="0">
      <selection sqref="A1:E40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597</v>
      </c>
      <c r="B3" s="173"/>
      <c r="C3" s="173"/>
      <c r="D3" s="20" t="s">
        <v>500</v>
      </c>
      <c r="E3" s="21">
        <v>3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2366203.42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0.01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4453615.88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7309032.3099999996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62992125984251968" right="0.23622047244094491" top="0.74803149606299213" bottom="0.74803149606299213" header="0.31496062992125984" footer="0.31496062992125984"/>
  <pageSetup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118" zoomScaleNormal="100" workbookViewId="0">
      <selection activeCell="D158" sqref="D158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597</v>
      </c>
      <c r="B3" s="173"/>
      <c r="C3" s="173"/>
      <c r="D3" s="20" t="s">
        <v>500</v>
      </c>
      <c r="E3" s="21">
        <v>3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8445261.2799999993</v>
      </c>
      <c r="D10" s="147">
        <v>4970788.01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8445261.2799999993</v>
      </c>
      <c r="D16" s="148">
        <f>SUM(D9:D15)</f>
        <v>4970788.01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265250.65000000002</v>
      </c>
      <c r="D29" s="148">
        <f>SUM(D30:D37)</f>
        <v>75519.88</v>
      </c>
    </row>
    <row r="30" spans="1:5" x14ac:dyDescent="0.2">
      <c r="A30" s="26">
        <v>1241</v>
      </c>
      <c r="B30" s="22" t="s">
        <v>158</v>
      </c>
      <c r="C30" s="147">
        <v>250000</v>
      </c>
      <c r="D30" s="147">
        <v>75519.88</v>
      </c>
    </row>
    <row r="31" spans="1:5" x14ac:dyDescent="0.2">
      <c r="A31" s="26">
        <v>1242</v>
      </c>
      <c r="B31" s="22" t="s">
        <v>159</v>
      </c>
      <c r="C31" s="147">
        <v>15250.65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265250.65000000002</v>
      </c>
      <c r="D44" s="148">
        <f>D21+D29+D38</f>
        <v>75519.88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4453615.88</v>
      </c>
      <c r="D48" s="148">
        <v>219110.33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0</v>
      </c>
      <c r="D49" s="148">
        <f>D54+D66+D94+D97+D50</f>
        <v>703822.74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355012.11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355012.11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351618.07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3394.04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348810.63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295118.63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53691.98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0.02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0</v>
      </c>
      <c r="D106" s="151">
        <f>+D107+D129</f>
        <v>0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4453615.88</v>
      </c>
      <c r="D139" s="148">
        <f>D48+D49-D103-D106</f>
        <v>922933.07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showGridLines="0" workbookViewId="0">
      <selection sqref="A1:C32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596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16767596.720000001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16767596.720000001</v>
      </c>
    </row>
    <row r="23" spans="1:3" x14ac:dyDescent="0.2">
      <c r="B23" s="30" t="s">
        <v>598</v>
      </c>
    </row>
    <row r="24" spans="1:3" x14ac:dyDescent="0.2">
      <c r="B24" s="30" t="s">
        <v>599</v>
      </c>
    </row>
  </sheetData>
  <mergeCells count="5">
    <mergeCell ref="A1:C1"/>
    <mergeCell ref="A2:C2"/>
    <mergeCell ref="A3:C3"/>
    <mergeCell ref="A4:C4"/>
    <mergeCell ref="A5:B5"/>
  </mergeCells>
  <pageMargins left="0.62992125984251968" right="0.23622047244094491" top="0.74803149606299213" bottom="0.74803149606299213" header="0.31496062992125984" footer="0.31496062992125984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3"/>
  <sheetViews>
    <sheetView showGridLines="0" topLeftCell="A22" workbookViewId="0">
      <selection activeCell="B58" sqref="B5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596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12579231.49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265250.65000000002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250000</v>
      </c>
    </row>
    <row r="12" spans="1:3" x14ac:dyDescent="0.2">
      <c r="A12" s="76">
        <v>2.4</v>
      </c>
      <c r="B12" s="63" t="s">
        <v>159</v>
      </c>
      <c r="C12" s="93">
        <v>15250.65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12313980.84</v>
      </c>
    </row>
    <row r="42" spans="1:3" x14ac:dyDescent="0.2">
      <c r="B42" s="30" t="s">
        <v>598</v>
      </c>
    </row>
    <row r="43" spans="1:3" x14ac:dyDescent="0.2">
      <c r="B43" s="30" t="s">
        <v>599</v>
      </c>
    </row>
  </sheetData>
  <mergeCells count="5">
    <mergeCell ref="A1:C1"/>
    <mergeCell ref="A2:C2"/>
    <mergeCell ref="A3:C3"/>
    <mergeCell ref="A4:C4"/>
    <mergeCell ref="A5:B5"/>
  </mergeCells>
  <pageMargins left="0.62992125984251968" right="0.23622047244094491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topLeftCell="A22" zoomScale="115" zoomScaleNormal="115" workbookViewId="0">
      <selection activeCell="B74" sqref="B74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3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17739091.649999999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-2826494.93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1855000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-16767596.720000001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-17739091.649999999</v>
      </c>
    </row>
    <row r="51" spans="1:3" x14ac:dyDescent="0.2">
      <c r="A51" s="22">
        <v>8220</v>
      </c>
      <c r="B51" s="103" t="s">
        <v>46</v>
      </c>
      <c r="C51" s="161">
        <v>5424957.0800000001</v>
      </c>
    </row>
    <row r="52" spans="1:3" x14ac:dyDescent="0.2">
      <c r="A52" s="22">
        <v>8230</v>
      </c>
      <c r="B52" s="103" t="s">
        <v>594</v>
      </c>
      <c r="C52" s="161">
        <v>-3006439.85</v>
      </c>
    </row>
    <row r="53" spans="1:3" x14ac:dyDescent="0.2">
      <c r="A53" s="22">
        <v>8240</v>
      </c>
      <c r="B53" s="103" t="s">
        <v>45</v>
      </c>
      <c r="C53" s="161">
        <v>2741342.93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12579231.49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48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2025-10-27T17:38:50Z</cp:lastPrinted>
  <dcterms:created xsi:type="dcterms:W3CDTF">2012-12-11T20:36:24Z</dcterms:created>
  <dcterms:modified xsi:type="dcterms:W3CDTF">2025-10-27T17:40:36Z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